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82\1 výzva\"/>
    </mc:Choice>
  </mc:AlternateContent>
  <xr:revisionPtr revIDLastSave="0" documentId="13_ncr:1_{D80F8235-277B-4C8C-AAC5-4AFD5ECD785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P8" i="1"/>
  <c r="P9" i="1"/>
  <c r="P10" i="1"/>
  <c r="S8" i="1"/>
  <c r="T8" i="1"/>
  <c r="S10" i="1"/>
  <c r="T10" i="1"/>
  <c r="T9" i="1" l="1"/>
  <c r="T7" i="1"/>
  <c r="P7" i="1"/>
  <c r="Q13" i="1" s="1"/>
  <c r="S7" i="1" l="1"/>
  <c r="R13" i="1" s="1"/>
</calcChain>
</file>

<file path=xl/sharedStrings.xml><?xml version="1.0" encoding="utf-8"?>
<sst xmlns="http://schemas.openxmlformats.org/spreadsheetml/2006/main" count="75" uniqueCount="53">
  <si>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</si>
  <si>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</si>
  <si>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</si>
  <si>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</si>
  <si>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</si>
  <si>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</si>
  <si>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</si>
  <si>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</si>
  <si>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</si>
  <si>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</si>
  <si>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</si>
  <si>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</si>
  <si>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</si>
  <si>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</si>
  <si>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</si>
  <si>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</si>
  <si>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</si>
  <si>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</si>
  <si>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</si>
  <si>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</si>
  <si>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</si>
  <si>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</si>
  <si>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</si>
  <si>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</si>
  <si>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</si>
  <si>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</si>
  <si>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</si>
  <si>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</si>
  <si>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</si>
  <si>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</si>
  <si>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</si>
  <si>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 xml:space="preserve">Příloha č. 2 Kupní smlouvy - technická specifikace
Výpočetní technika (III.) 082 - 2023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</si>
  <si>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</si>
  <si>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</si>
  <si>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t>52240/526112/1314</t>
  </si>
  <si>
    <t>M. Goubej F2</t>
  </si>
  <si>
    <t>Ing. Jaroslav Šebesta,
 Tel.: 37763 2131</t>
  </si>
  <si>
    <t>Technická 8, 
301 00 Plzeň,
Fakulta aplikovaných věd - Katedra kybernetiky,
místnost UC 431</t>
  </si>
  <si>
    <t>Notebook 15,6"</t>
  </si>
  <si>
    <t xml:space="preserve">Záruka na zboží min. 5 let, servis Next Business Day On-Site. </t>
  </si>
  <si>
    <t>Notebook 14"</t>
  </si>
  <si>
    <t>52240/526128/1668</t>
  </si>
  <si>
    <t>M. Čech F2</t>
  </si>
  <si>
    <t xml:space="preserve">Výkonný pracovní notebook.
Úhlopříčka displeje 15,6 palců, typ displeje IPS nebo WVA, povrch matný nebo antireflexní, rozlišení alespoň 1920 x 1080 (Full HD), jas alespoň 250 cd/m2.
Integrovaná webkamera s rozlišením alespoň 1080p. 
Dedikovaná grafická karta, paměť alespoň 2GB, výkon PassMark G3D alespoň 4 500 bodů. 
CPU s výkonem PassMark CPU Mark alespoň 22 500 bodů, alespoň 14 jader procesoru. 
Klávesnice s podsvícením, jazyk klávesnice český, samostatná numerická část. 
Čtečka otisku prstů.
Originální operační systém Windows 11 Pro - OS Windows požadujeme z důvodu kompatibility s interními aplikacemi ZČU (Stag, Magion,...).
Operační paměť DDR5, kapacita alespoň 16GB. 
SSD disk s kapacitou alespoň 512GB. 
Konektivita: Bluetooth v5.2 nebo novější, GLAN (RJ45), WLAN wifi a/b/g/n/ac/ax. 
Baterie s kapacitou alespoň 54 Wh, nabíjecí příkon alespoň 100W. 
Čtečka paměťových karet microSD. 
Alespoň 2 konektory USB 3.0 nebo novější. 
HDMI výstup. 
Alespoň dva konektory Thunderbolt 4/USB-C s podporou DisplayPort.
Kombinovaný 3,5 mm jack audio konektor pro náhlavní soupravu (sluchátka + mikrofon). 
Hmotnost maximálně 1,8 kg.
Záruka alespoň 5 let, servis Next Business Day On-Site. </t>
  </si>
  <si>
    <t>Výkonný pracovní notebook.
Úhlopříčka displeje 14 palců, rozlišení alespoň 1920 x 1200, jas alespoň 300 nitů. 
Integrovaná webkamera s rozlišením alespoň 1080p. 
CPU s výkonem PassMark CPU Mark alespoň 16 000 bodů, alespoň 10 jader procesoru. 
Klávesnice s podsvícením, jazyk klávesnice český. 
Klávesnice s první levou dolní klávesou "Fn".
Čtečka otisku prstů. 
Originální operační systém Windows 11 Pro - OS Windows požadujeme z důvodu kompatibility s interními aplikacemi ZČU (Stag, Magion,...).
Operační paměť DDR5, kapacita alespoň 32GB. 
SSD disk s kapacitou alespoň 512GB. 
Konektivita: Bluetooth v5.2 nebo novější, GLAN (RJ45), WLAN wifi a/b/g/n/ac/ax. 
Baterie s kapacitou alespoň 52 Wh.
Alespoň 2 konektory USB 3.0 nebo novější. 
HDMI výstup. 
Alespoň dva konektory Thunderbolt 4/USB-C s podporou DisplayPort. 
Kombinovaný 3,5 mm jack audio konektor pro náhlavní soupravu (sluchátka + mikrofon). 
Hmotnost maximálně 1,4 kg. 
Záruka alespoň 3 roky, servis Next Business Day On-Site.</t>
  </si>
  <si>
    <t>Záruka na zboží min. 3 roky, servis Next Business Day On-Site.</t>
  </si>
  <si>
    <t>52240/526158/1314</t>
  </si>
  <si>
    <t>J.Faist  F2</t>
  </si>
  <si>
    <r>
      <t xml:space="preserve">Výkonný pracovní notebook.
Úhlopříčka displeje 14 palců, rozlišení alespoň 1920 x 1200, jas alespoň 300 nitů. 
Integrovaná webkamera s rozlišením alespoň 1080p. 
CPU s výkonem PassMark CPU Mark alespoň 16 000 bodů, alespoň 10 jader procesoru. 
Klávesnice s podsvícením, jazyk klávesnice český. 
 Klávesnice s první levou dolní klávesou "Fn".
Čtečka otisku prstů. 
Originální operační systém Windows 11 Pro - OS Windows požadujeme z důvodu kompatibility s interními aplikacemi ZČU (Stag, Magion,...). 
Operační paměť DDR5, kapacita alespoň 32GB.
SSD disk s kapacitou alespoň 512GB. 
Konektivita: Bluetooth v5.2 nebo novější, GLAN (RJ45), WLAN wifi a/b/g/n/ac/ax. 
Baterie s kapacitou alespoň 52 Wh.
Alespoň 2 konektory USB 3.0 nebo novější. 
HDMI výstup. 
Alespoň dva konektory Thunderbolt 4/USB-C s podporou DisplayPort. 
Kombinovaný 3,5 mm jack audio konektor pro náhlavní soupravu (sluchátka + mikrofon). 
Hmotnost maximálně 1,4 kg.
Záruka alespoň 3 roky, servis Next Business Day On-Site.
</t>
    </r>
    <r>
      <rPr>
        <i/>
        <sz val="11"/>
        <color theme="1"/>
        <rFont val="Calibri"/>
        <family val="2"/>
        <charset val="238"/>
        <scheme val="minor"/>
      </rPr>
      <t>Pozn.: popis shodný s pol.č. 2 - rozdělení z důvodu samostatné faktury.</t>
    </r>
  </si>
  <si>
    <t>52240/526130/1311</t>
  </si>
  <si>
    <t>A.Půčková F2</t>
  </si>
  <si>
    <t>Notebook 16" s dokovací stanicí</t>
  </si>
  <si>
    <r>
      <t>Pracovní notebook.
Úhlopříčka displeje</t>
    </r>
    <r>
      <rPr>
        <sz val="11"/>
        <rFont val="Calibri"/>
        <family val="2"/>
        <charset val="238"/>
        <scheme val="minor"/>
      </rPr>
      <t xml:space="preserve"> 16 </t>
    </r>
    <r>
      <rPr>
        <sz val="11"/>
        <color theme="1"/>
        <rFont val="Calibri"/>
        <family val="2"/>
        <charset val="238"/>
        <scheme val="minor"/>
      </rPr>
      <t xml:space="preserve">palců, povrch matný nebo antireflexní, rozlišení alespoň 1920 x 1200, jas alespoň 250 cd/m2. 
Integrovaná webkamera s rozlišením alespoň 1080p. 
CPU s výkonem PassMark CPU Mark alespoň 19 200 bodů, alespoň 8 jader procesoru.
Klávesnice s podsvícením, jazyk klávesnice český, samostatná numerická část. 
Čtečka otisku prstů. 
Originální operační systém Windows 11 Pro -  OS Windows požadujeme z důvodu kompatibility s interními aplikacemi ZČU (Stag, Magion,...).  
Operační paměť DDR4, kapacita alespoň 16GB. 
SSD disk s kapacitou alespoň 512GB.
Konektivita: Bluetooth v5.2 nebo novější, GLAN (RJ45), WLAN wifi a/b/g/n/ac/ax. 
Baterie s kapacitou alespoň 54 Wh, podpora USB PD.  
Alespoň 2 konektory USB 3.0 nebo novější. 
HDMI výstup. 
Alespoň jeden konektor Thunderbolt 4/USB-C s podporou DisplayPort.
Kombinovaný 3,5 mm jack audio konektor pro náhlavní soupravu (sluchátka + mikrofon). 
Hmotnost maximálně 1,9 kg. 
Záruka alespoň 3 roky, servis Next Business Day On-Site.
</t>
    </r>
    <r>
      <rPr>
        <b/>
        <sz val="11"/>
        <color theme="1"/>
        <rFont val="Calibri"/>
        <family val="2"/>
        <charset val="238"/>
        <scheme val="minor"/>
      </rPr>
      <t>Včetně USB-C dokovací stanice</t>
    </r>
    <r>
      <rPr>
        <sz val="11"/>
        <color theme="1"/>
        <rFont val="Calibri"/>
        <family val="2"/>
        <charset val="238"/>
        <scheme val="minor"/>
      </rPr>
      <t>. Stanice bude podporovat nabíjení notebooku pomocí USB PD alespoň 90W, alespoň 2x DP 1.4, 1x HDMI, 3x USB 3.1 Gen 1 typ A, 2x USB 3.1 Gen 2 typ C, 1x RJ-45 (Gigabit Ethernet), včetně napájecího adaptéru. Kompatibilní s dodaným notebookem.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</si>
</sst>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1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left" vertical="center" wrapText="1" indent="1"/>
    </xf>
    <xf numFmtId="0" fontId="3" fillId="3" borderId="6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left" vertical="center" wrapText="1" indent="1"/>
    </xf>
    <xf numFmtId="0" fontId="3" fillId="3" borderId="17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164" fontId="12" fillId="0" borderId="12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24" fillId="4" borderId="14" xfId="0" applyFont="1" applyFill="1" applyBorder="1" applyAlignment="1" applyProtection="1">
      <alignment horizontal="center" vertical="center" wrapText="1"/>
      <protection locked="0"/>
    </xf>
    <xf numFmtId="0" fontId="14" fillId="4" borderId="6" xfId="0" applyFont="1" applyFill="1" applyBorder="1" applyAlignment="1" applyProtection="1">
      <alignment horizontal="left" vertical="center" wrapText="1" indent="1"/>
      <protection locked="0"/>
    </xf>
    <xf numFmtId="0" fontId="24" fillId="4" borderId="6" xfId="0" applyFont="1" applyFill="1" applyBorder="1" applyAlignment="1" applyProtection="1">
      <alignment horizontal="center" vertical="center" wrapTex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24" fillId="4" borderId="17" xfId="0" applyFont="1" applyFill="1" applyBorder="1" applyAlignment="1" applyProtection="1">
      <alignment horizontal="center" vertical="center" wrapTex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zoomScale="73" zoomScaleNormal="73" workbookViewId="0">
      <selection activeCell="G7" sqref="G7:H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46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4.28515625" style="1" bestFit="1" customWidth="1"/>
    <col min="11" max="11" width="31.140625" customWidth="1"/>
    <col min="12" max="12" width="30.85546875" customWidth="1"/>
    <col min="13" max="13" width="24.42578125" customWidth="1"/>
    <col min="14" max="14" width="36.285156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1.5703125" style="5" customWidth="1"/>
  </cols>
  <sheetData>
    <row r="1" spans="1:22" ht="40.9" customHeight="1" x14ac:dyDescent="0.25">
      <c r="B1" s="92" t="s">
        <v>31</v>
      </c>
      <c r="C1" s="93"/>
      <c r="D1" s="93"/>
      <c r="E1"/>
      <c r="G1" s="41"/>
      <c r="V1"/>
    </row>
    <row r="2" spans="1:22" ht="19.5" customHeight="1" x14ac:dyDescent="0.25">
      <c r="C2"/>
      <c r="D2" s="9"/>
      <c r="E2" s="10"/>
      <c r="G2" s="96"/>
      <c r="H2" s="97"/>
      <c r="I2" s="97"/>
      <c r="J2" s="97"/>
      <c r="K2" s="97"/>
      <c r="L2" s="97"/>
      <c r="M2" s="97"/>
      <c r="N2" s="9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91"/>
      <c r="E3" s="91"/>
      <c r="F3" s="91"/>
      <c r="G3" s="97"/>
      <c r="H3" s="97"/>
      <c r="I3" s="97"/>
      <c r="J3" s="97"/>
      <c r="K3" s="97"/>
      <c r="L3" s="97"/>
      <c r="M3" s="97"/>
      <c r="N3" s="9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1"/>
      <c r="E4" s="91"/>
      <c r="F4" s="91"/>
      <c r="G4" s="91"/>
      <c r="H4" s="9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4" t="s">
        <v>2</v>
      </c>
      <c r="H5" s="9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32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90" t="s">
        <v>7</v>
      </c>
      <c r="T6" s="90" t="s">
        <v>8</v>
      </c>
      <c r="U6" s="34" t="s">
        <v>21</v>
      </c>
      <c r="V6" s="34" t="s">
        <v>22</v>
      </c>
    </row>
    <row r="7" spans="1:22" ht="357.75" customHeight="1" thickTop="1" thickBot="1" x14ac:dyDescent="0.3">
      <c r="A7" s="20"/>
      <c r="B7" s="42">
        <v>1</v>
      </c>
      <c r="C7" s="43" t="s">
        <v>38</v>
      </c>
      <c r="D7" s="44">
        <v>1</v>
      </c>
      <c r="E7" s="45" t="s">
        <v>29</v>
      </c>
      <c r="F7" s="83" t="s">
        <v>43</v>
      </c>
      <c r="G7" s="107"/>
      <c r="H7" s="108"/>
      <c r="I7" s="46" t="s">
        <v>30</v>
      </c>
      <c r="J7" s="47" t="s">
        <v>33</v>
      </c>
      <c r="K7" s="48" t="s">
        <v>34</v>
      </c>
      <c r="L7" s="49" t="s">
        <v>39</v>
      </c>
      <c r="M7" s="82" t="s">
        <v>36</v>
      </c>
      <c r="N7" s="82" t="s">
        <v>37</v>
      </c>
      <c r="O7" s="50">
        <v>21</v>
      </c>
      <c r="P7" s="78">
        <f>D7*Q7</f>
        <v>32000</v>
      </c>
      <c r="Q7" s="79">
        <v>32000</v>
      </c>
      <c r="R7" s="113"/>
      <c r="S7" s="80">
        <f>D7*R7</f>
        <v>0</v>
      </c>
      <c r="T7" s="81" t="str">
        <f t="shared" ref="T7" si="0">IF(ISNUMBER(R7), IF(R7&gt;Q7,"NEVYHOVUJE","VYHOVUJE")," ")</f>
        <v xml:space="preserve"> </v>
      </c>
      <c r="U7" s="51" t="s">
        <v>35</v>
      </c>
      <c r="V7" s="52" t="s">
        <v>11</v>
      </c>
    </row>
    <row r="8" spans="1:22" ht="299.25" customHeight="1" thickBot="1" x14ac:dyDescent="0.3">
      <c r="A8" s="20"/>
      <c r="B8" s="53">
        <v>2</v>
      </c>
      <c r="C8" s="54" t="s">
        <v>40</v>
      </c>
      <c r="D8" s="55">
        <v>1</v>
      </c>
      <c r="E8" s="56" t="s">
        <v>29</v>
      </c>
      <c r="F8" s="86" t="s">
        <v>44</v>
      </c>
      <c r="G8" s="109"/>
      <c r="H8" s="110"/>
      <c r="I8" s="84" t="s">
        <v>30</v>
      </c>
      <c r="J8" s="57" t="s">
        <v>33</v>
      </c>
      <c r="K8" s="84" t="s">
        <v>41</v>
      </c>
      <c r="L8" s="58" t="s">
        <v>45</v>
      </c>
      <c r="M8" s="85" t="s">
        <v>36</v>
      </c>
      <c r="N8" s="85" t="s">
        <v>37</v>
      </c>
      <c r="O8" s="59">
        <v>21</v>
      </c>
      <c r="P8" s="60">
        <f>D8*Q8</f>
        <v>42000</v>
      </c>
      <c r="Q8" s="61">
        <v>42000</v>
      </c>
      <c r="R8" s="114"/>
      <c r="S8" s="62">
        <f>D8*R8</f>
        <v>0</v>
      </c>
      <c r="T8" s="63" t="str">
        <f t="shared" ref="T8:T10" si="1">IF(ISNUMBER(R8), IF(R8&gt;Q8,"NEVYHOVUJE","VYHOVUJE")," ")</f>
        <v xml:space="preserve"> </v>
      </c>
      <c r="U8" s="64" t="s">
        <v>42</v>
      </c>
      <c r="V8" s="65" t="s">
        <v>11</v>
      </c>
    </row>
    <row r="9" spans="1:22" ht="321" customHeight="1" thickBot="1" x14ac:dyDescent="0.3">
      <c r="A9" s="20"/>
      <c r="B9" s="53">
        <v>3</v>
      </c>
      <c r="C9" s="54" t="s">
        <v>40</v>
      </c>
      <c r="D9" s="55">
        <v>1</v>
      </c>
      <c r="E9" s="56" t="s">
        <v>29</v>
      </c>
      <c r="F9" s="86" t="s">
        <v>48</v>
      </c>
      <c r="G9" s="109"/>
      <c r="H9" s="110"/>
      <c r="I9" s="84" t="s">
        <v>30</v>
      </c>
      <c r="J9" s="57" t="s">
        <v>33</v>
      </c>
      <c r="K9" s="84" t="s">
        <v>46</v>
      </c>
      <c r="L9" s="58" t="s">
        <v>45</v>
      </c>
      <c r="M9" s="85" t="s">
        <v>36</v>
      </c>
      <c r="N9" s="85" t="s">
        <v>37</v>
      </c>
      <c r="O9" s="59">
        <v>21</v>
      </c>
      <c r="P9" s="60">
        <f>D9*Q9</f>
        <v>42000</v>
      </c>
      <c r="Q9" s="61">
        <v>42000</v>
      </c>
      <c r="R9" s="114"/>
      <c r="S9" s="62">
        <f>D9*R9</f>
        <v>0</v>
      </c>
      <c r="T9" s="63" t="str">
        <f t="shared" si="1"/>
        <v xml:space="preserve"> </v>
      </c>
      <c r="U9" s="64" t="s">
        <v>47</v>
      </c>
      <c r="V9" s="65" t="s">
        <v>11</v>
      </c>
    </row>
    <row r="10" spans="1:22" ht="359.25" customHeight="1" thickBot="1" x14ac:dyDescent="0.3">
      <c r="A10" s="20"/>
      <c r="B10" s="66">
        <v>4</v>
      </c>
      <c r="C10" s="67" t="s">
        <v>51</v>
      </c>
      <c r="D10" s="68">
        <v>1</v>
      </c>
      <c r="E10" s="69" t="s">
        <v>29</v>
      </c>
      <c r="F10" s="89" t="s">
        <v>52</v>
      </c>
      <c r="G10" s="111"/>
      <c r="H10" s="112"/>
      <c r="I10" s="87" t="s">
        <v>30</v>
      </c>
      <c r="J10" s="87" t="s">
        <v>33</v>
      </c>
      <c r="K10" s="87" t="s">
        <v>49</v>
      </c>
      <c r="L10" s="70" t="s">
        <v>45</v>
      </c>
      <c r="M10" s="88" t="s">
        <v>36</v>
      </c>
      <c r="N10" s="88" t="s">
        <v>37</v>
      </c>
      <c r="O10" s="71">
        <v>21</v>
      </c>
      <c r="P10" s="72">
        <f>D10*Q10</f>
        <v>26000</v>
      </c>
      <c r="Q10" s="73">
        <v>26000</v>
      </c>
      <c r="R10" s="115"/>
      <c r="S10" s="74">
        <f>D10*R10</f>
        <v>0</v>
      </c>
      <c r="T10" s="75" t="str">
        <f t="shared" si="1"/>
        <v xml:space="preserve"> </v>
      </c>
      <c r="U10" s="76" t="s">
        <v>50</v>
      </c>
      <c r="V10" s="77" t="s">
        <v>11</v>
      </c>
    </row>
    <row r="11" spans="1:22" ht="17.4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</row>
    <row r="12" spans="1:22" ht="51.75" customHeight="1" thickTop="1" thickBot="1" x14ac:dyDescent="0.3">
      <c r="B12" s="105" t="s">
        <v>27</v>
      </c>
      <c r="C12" s="105"/>
      <c r="D12" s="105"/>
      <c r="E12" s="105"/>
      <c r="F12" s="105"/>
      <c r="G12" s="105"/>
      <c r="H12" s="40"/>
      <c r="I12" s="40"/>
      <c r="J12" s="21"/>
      <c r="K12" s="21"/>
      <c r="L12" s="6"/>
      <c r="M12" s="6"/>
      <c r="N12" s="6"/>
      <c r="O12" s="22"/>
      <c r="P12" s="22"/>
      <c r="Q12" s="23" t="s">
        <v>9</v>
      </c>
      <c r="R12" s="102" t="s">
        <v>10</v>
      </c>
      <c r="S12" s="103"/>
      <c r="T12" s="104"/>
      <c r="U12" s="24"/>
      <c r="V12" s="25"/>
    </row>
    <row r="13" spans="1:22" ht="50.45" customHeight="1" thickTop="1" thickBot="1" x14ac:dyDescent="0.3">
      <c r="B13" s="106" t="s">
        <v>25</v>
      </c>
      <c r="C13" s="106"/>
      <c r="D13" s="106"/>
      <c r="E13" s="106"/>
      <c r="F13" s="106"/>
      <c r="G13" s="106"/>
      <c r="H13" s="106"/>
      <c r="I13" s="26"/>
      <c r="L13" s="9"/>
      <c r="M13" s="9"/>
      <c r="N13" s="9"/>
      <c r="O13" s="27"/>
      <c r="P13" s="27"/>
      <c r="Q13" s="28">
        <f>SUM(P7:P10)</f>
        <v>142000</v>
      </c>
      <c r="R13" s="99">
        <f>SUM(S7:S10)</f>
        <v>0</v>
      </c>
      <c r="S13" s="100"/>
      <c r="T13" s="101"/>
    </row>
    <row r="14" spans="1:22" ht="15.75" thickTop="1" x14ac:dyDescent="0.25">
      <c r="B14" s="98" t="s">
        <v>26</v>
      </c>
      <c r="C14" s="98"/>
      <c r="D14" s="98"/>
      <c r="E14" s="98"/>
      <c r="F14" s="98"/>
      <c r="G14" s="98"/>
      <c r="H14" s="91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91"/>
      <c r="H15" s="91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91"/>
      <c r="H16" s="91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91"/>
      <c r="H17" s="91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91"/>
      <c r="H18" s="91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H19" s="3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91"/>
      <c r="H20" s="91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91"/>
      <c r="H21" s="91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91"/>
      <c r="H22" s="91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91"/>
      <c r="H23" s="91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91"/>
      <c r="H24" s="91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91"/>
      <c r="H25" s="91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91"/>
      <c r="H26" s="91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91"/>
      <c r="H27" s="91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91"/>
      <c r="H28" s="91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91"/>
      <c r="H29" s="91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91"/>
      <c r="H30" s="91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91"/>
      <c r="H31" s="91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91"/>
      <c r="H32" s="91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1"/>
      <c r="H33" s="91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1"/>
      <c r="H34" s="91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1"/>
      <c r="H35" s="91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1"/>
      <c r="H36" s="91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1"/>
      <c r="H37" s="91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1"/>
      <c r="H38" s="91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1"/>
      <c r="H39" s="91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1"/>
      <c r="H40" s="91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1"/>
      <c r="H41" s="91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1"/>
      <c r="H42" s="91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1"/>
      <c r="H43" s="91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1"/>
      <c r="H44" s="91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1"/>
      <c r="H45" s="91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1"/>
      <c r="H46" s="91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1"/>
      <c r="H47" s="91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1"/>
      <c r="H48" s="91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1"/>
      <c r="H49" s="91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1"/>
      <c r="H50" s="91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1"/>
      <c r="H51" s="91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1"/>
      <c r="H52" s="91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1"/>
      <c r="H53" s="91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1"/>
      <c r="H54" s="91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1"/>
      <c r="H55" s="91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1"/>
      <c r="H56" s="91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1"/>
      <c r="H57" s="91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1"/>
      <c r="H58" s="91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1"/>
      <c r="H59" s="91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1"/>
      <c r="H60" s="91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1"/>
      <c r="H61" s="91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1"/>
      <c r="H62" s="91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1"/>
      <c r="H63" s="91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1"/>
      <c r="H64" s="91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1"/>
      <c r="H65" s="91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1"/>
      <c r="H66" s="91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1"/>
      <c r="H67" s="91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1"/>
      <c r="H68" s="91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1"/>
      <c r="H69" s="91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1"/>
      <c r="H70" s="91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1"/>
      <c r="H71" s="91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1"/>
      <c r="H72" s="91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1"/>
      <c r="H73" s="91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1"/>
      <c r="H74" s="91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1"/>
      <c r="H75" s="91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1"/>
      <c r="H76" s="91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1"/>
      <c r="H77" s="91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1"/>
      <c r="H78" s="91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1"/>
      <c r="H79" s="91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1"/>
      <c r="H80" s="91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1"/>
      <c r="H81" s="91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1"/>
      <c r="H82" s="91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1"/>
      <c r="H83" s="91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1"/>
      <c r="H84" s="91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1"/>
      <c r="H85" s="91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1"/>
      <c r="H86" s="91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1"/>
      <c r="H87" s="91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1"/>
      <c r="H88" s="91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1"/>
      <c r="H89" s="91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1"/>
      <c r="H90" s="91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1"/>
      <c r="H91" s="91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1"/>
      <c r="H92" s="91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1"/>
      <c r="H93" s="91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1"/>
      <c r="H94" s="91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1"/>
      <c r="H95" s="91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1"/>
      <c r="H96" s="91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1"/>
      <c r="H97" s="91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1"/>
      <c r="H98" s="91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1"/>
      <c r="H99" s="91"/>
      <c r="I99" s="11"/>
      <c r="J99" s="11"/>
      <c r="K99" s="11"/>
      <c r="L99" s="11"/>
      <c r="M99" s="11"/>
      <c r="N99" s="5"/>
      <c r="O99" s="5"/>
      <c r="P99" s="5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</sheetData>
  <sheetProtection algorithmName="SHA-512" hashValue="8pev0SmUo/mXGreQLpm92eXtvf9HTggQgguA7n9Uau63b/TRXuMJC39+CJIL64LEhYEkWaEqFXOLxeCWxItVNg==" saltValue="1fADVsHnesQXTn+Nf1enxg==" spinCount="100000" sheet="1" objects="1" scenarios="1"/>
  <mergeCells count="8">
    <mergeCell ref="B1:D1"/>
    <mergeCell ref="G5:H5"/>
    <mergeCell ref="G2:N3"/>
    <mergeCell ref="B14:G14"/>
    <mergeCell ref="R13:T13"/>
    <mergeCell ref="R12:T12"/>
    <mergeCell ref="B12:G12"/>
    <mergeCell ref="B13:H13"/>
  </mergeCells>
  <conditionalFormatting sqref="B7:B10 D7:D10">
    <cfRule type="containsBlanks" dxfId="7" priority="96">
      <formula>LEN(TRIM(B7))=0</formula>
    </cfRule>
  </conditionalFormatting>
  <conditionalFormatting sqref="B7:B10">
    <cfRule type="cellIs" dxfId="6" priority="93" operator="greaterThanOrEqual">
      <formula>1</formula>
    </cfRule>
  </conditionalFormatting>
  <conditionalFormatting sqref="G7:H10 R7:R10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0">
    <cfRule type="notContainsBlanks" dxfId="2" priority="69">
      <formula>LEN(TRIM(G7))&gt;0</formula>
    </cfRule>
  </conditionalFormatting>
  <conditionalFormatting sqref="T7:T1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:J10" xr:uid="{06575E6F-F559-4E8A-A7AD-2AC471D15369}">
      <formula1>"ANO,NE"</formula1>
    </dataValidation>
    <dataValidation type="list" showInputMessage="1" showErrorMessage="1" sqref="E7:E1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2023-06-26T05:49:18Z</cp:lastPrinted>
  <dcterms:created xsi:type="dcterms:W3CDTF">2014-03-05T12:43:32Z</dcterms:created>
  <dcterms:modified xsi:type="dcterms:W3CDTF">2023-07-12T10:36:50Z</dcterms:modified>
</cp:coreProperties>
</file>